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17496" windowHeight="11016" activeTab="1"/>
  </bookViews>
  <sheets>
    <sheet name="一般公共预算收入" sheetId="1" r:id="rId1"/>
    <sheet name="一般公共预算支出" sheetId="2" r:id="rId2"/>
    <sheet name="一般公共预算分类调整表" sheetId="10" r:id="rId3"/>
    <sheet name="基金收入" sheetId="3" r:id="rId4"/>
    <sheet name="基金支出" sheetId="4" r:id="rId5"/>
  </sheets>
  <definedNames>
    <definedName name="_xlnm.Print_Area" localSheetId="3">基金收入!$A$1:$H$13</definedName>
    <definedName name="_xlnm.Print_Area" localSheetId="4">基金支出!$A$1:$H$13</definedName>
    <definedName name="_xlnm.Print_Area" localSheetId="2">一般公共预算分类调整表!$A$1:$H$17</definedName>
    <definedName name="_xlnm.Print_Area" localSheetId="0">一般公共预算收入!$A$1:$H$19</definedName>
    <definedName name="_xlnm.Print_Area" localSheetId="1">一般公共预算支出!$A$1:$H$16</definedName>
  </definedNames>
  <calcPr calcId="145621"/>
</workbook>
</file>

<file path=xl/calcChain.xml><?xml version="1.0" encoding="utf-8"?>
<calcChain xmlns="http://schemas.openxmlformats.org/spreadsheetml/2006/main">
  <c r="G13" i="10" l="1"/>
  <c r="G7" i="10" l="1"/>
  <c r="G15" i="10" l="1"/>
  <c r="G14" i="10"/>
  <c r="G12" i="10"/>
  <c r="G10" i="10"/>
  <c r="G10" i="3" l="1"/>
  <c r="H8" i="1" l="1"/>
  <c r="H9" i="1"/>
  <c r="G6" i="10" l="1"/>
  <c r="H7" i="10" l="1"/>
  <c r="H8" i="10"/>
  <c r="H9" i="10"/>
  <c r="H10" i="10"/>
  <c r="H11" i="10"/>
  <c r="H12" i="10"/>
  <c r="H13" i="10"/>
  <c r="H14" i="10"/>
  <c r="H15" i="10"/>
  <c r="H16" i="10"/>
  <c r="H17" i="10"/>
  <c r="H14" i="2"/>
  <c r="H6" i="10" l="1"/>
  <c r="F6" i="10"/>
  <c r="H17" i="1" l="1"/>
  <c r="G13" i="4"/>
  <c r="F13" i="4"/>
  <c r="H9" i="2"/>
  <c r="H13" i="4" l="1"/>
  <c r="G7" i="2"/>
  <c r="F7" i="2"/>
  <c r="G10" i="1"/>
  <c r="G19" i="1" s="1"/>
  <c r="F10" i="1"/>
  <c r="F19" i="1" s="1"/>
  <c r="H10" i="4"/>
  <c r="H8" i="3"/>
  <c r="H10" i="3"/>
  <c r="H6" i="3"/>
  <c r="H11" i="1"/>
  <c r="H12" i="1"/>
  <c r="H15" i="1"/>
  <c r="H14" i="1"/>
  <c r="H7" i="1"/>
  <c r="G13" i="3" l="1"/>
  <c r="H13" i="3" s="1"/>
  <c r="F16" i="2"/>
  <c r="H7" i="2"/>
  <c r="H7" i="3"/>
  <c r="H10" i="1"/>
  <c r="H19" i="1" s="1"/>
  <c r="H6" i="4" l="1"/>
  <c r="H6" i="2"/>
  <c r="G16" i="2"/>
  <c r="H16" i="2" s="1"/>
</calcChain>
</file>

<file path=xl/comments1.xml><?xml version="1.0" encoding="utf-8"?>
<comments xmlns="http://schemas.openxmlformats.org/spreadsheetml/2006/main">
  <authors>
    <author>作者</author>
  </authors>
  <commentList>
    <comment ref="G9" authorId="0">
      <text>
        <r>
          <rPr>
            <b/>
            <sz val="10"/>
            <color indexed="81"/>
            <rFont val="宋体"/>
            <family val="3"/>
            <charset val="134"/>
          </rPr>
          <t>作者:</t>
        </r>
        <r>
          <rPr>
            <sz val="10"/>
            <color indexed="81"/>
            <rFont val="宋体"/>
            <family val="3"/>
            <charset val="134"/>
          </rPr>
          <t xml:space="preserve">
教育上级增加</t>
        </r>
        <r>
          <rPr>
            <sz val="10"/>
            <color indexed="81"/>
            <rFont val="Tahoma"/>
            <family val="2"/>
          </rPr>
          <t>1000</t>
        </r>
        <r>
          <rPr>
            <sz val="10"/>
            <color indexed="81"/>
            <rFont val="宋体"/>
            <family val="3"/>
            <charset val="134"/>
          </rPr>
          <t>万元，增加</t>
        </r>
        <r>
          <rPr>
            <sz val="10"/>
            <color indexed="81"/>
            <rFont val="Tahoma"/>
            <family val="2"/>
          </rPr>
          <t>1500</t>
        </r>
        <r>
          <rPr>
            <sz val="10"/>
            <color indexed="81"/>
            <rFont val="宋体"/>
            <family val="3"/>
            <charset val="134"/>
          </rPr>
          <t>万元，区级增加</t>
        </r>
        <r>
          <rPr>
            <sz val="10"/>
            <color indexed="81"/>
            <rFont val="Tahoma"/>
            <family val="2"/>
          </rPr>
          <t>100</t>
        </r>
        <r>
          <rPr>
            <sz val="10"/>
            <color indexed="81"/>
            <rFont val="宋体"/>
            <family val="3"/>
            <charset val="134"/>
          </rPr>
          <t>万元。从预留调</t>
        </r>
        <r>
          <rPr>
            <sz val="10"/>
            <color indexed="81"/>
            <rFont val="Tahoma"/>
            <family val="2"/>
          </rPr>
          <t>500</t>
        </r>
        <r>
          <rPr>
            <sz val="10"/>
            <color indexed="81"/>
            <rFont val="宋体"/>
            <family val="3"/>
            <charset val="134"/>
          </rPr>
          <t>万元到教育，从城乡调入</t>
        </r>
        <r>
          <rPr>
            <sz val="10"/>
            <color indexed="81"/>
            <rFont val="Tahoma"/>
            <family val="2"/>
          </rPr>
          <t>1000</t>
        </r>
        <r>
          <rPr>
            <sz val="10"/>
            <color indexed="81"/>
            <rFont val="宋体"/>
            <family val="3"/>
            <charset val="134"/>
          </rPr>
          <t>万元</t>
        </r>
      </text>
    </comment>
    <comment ref="G10" authorId="0">
      <text>
        <r>
          <rPr>
            <b/>
            <sz val="10"/>
            <color indexed="81"/>
            <rFont val="宋体"/>
            <family val="3"/>
            <charset val="134"/>
          </rPr>
          <t>作者:</t>
        </r>
        <r>
          <rPr>
            <sz val="10"/>
            <color indexed="81"/>
            <rFont val="宋体"/>
            <family val="3"/>
            <charset val="134"/>
          </rPr>
          <t xml:space="preserve">
从预留调入</t>
        </r>
        <r>
          <rPr>
            <sz val="10"/>
            <color indexed="81"/>
            <rFont val="Tahoma"/>
            <family val="2"/>
          </rPr>
          <t>389</t>
        </r>
        <r>
          <rPr>
            <sz val="10"/>
            <color indexed="81"/>
            <rFont val="宋体"/>
            <family val="3"/>
            <charset val="134"/>
          </rPr>
          <t>万元。从预留调入</t>
        </r>
        <r>
          <rPr>
            <sz val="10"/>
            <color indexed="81"/>
            <rFont val="Tahoma"/>
            <family val="2"/>
          </rPr>
          <t>1500万元北湖景观提升</t>
        </r>
      </text>
    </comment>
    <comment ref="G1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从预留调出1500万元北湖景观提升</t>
        </r>
      </text>
    </comment>
  </commentList>
</comments>
</file>

<file path=xl/sharedStrings.xml><?xml version="1.0" encoding="utf-8"?>
<sst xmlns="http://schemas.openxmlformats.org/spreadsheetml/2006/main" count="103" uniqueCount="70">
  <si>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目</t>
    </r>
  </si>
  <si>
    <r>
      <t>2017</t>
    </r>
    <r>
      <rPr>
        <sz val="12"/>
        <rFont val="宋体"/>
        <family val="3"/>
        <charset val="134"/>
      </rPr>
      <t>年预算数（</t>
    </r>
    <r>
      <rPr>
        <sz val="12"/>
        <rFont val="Times New Roman"/>
        <family val="1"/>
      </rPr>
      <t>7%</t>
    </r>
    <r>
      <rPr>
        <sz val="12"/>
        <rFont val="宋体"/>
        <family val="3"/>
        <charset val="134"/>
      </rPr>
      <t>）</t>
    </r>
  </si>
  <si>
    <r>
      <t>2017</t>
    </r>
    <r>
      <rPr>
        <sz val="12"/>
        <rFont val="宋体"/>
        <family val="3"/>
        <charset val="134"/>
      </rPr>
      <t>年预算调整数（</t>
    </r>
    <r>
      <rPr>
        <sz val="12"/>
        <rFont val="Times New Roman"/>
        <family val="1"/>
      </rPr>
      <t>7%</t>
    </r>
    <r>
      <rPr>
        <sz val="12"/>
        <rFont val="宋体"/>
        <family val="3"/>
        <charset val="134"/>
      </rPr>
      <t>）</t>
    </r>
  </si>
  <si>
    <r>
      <t>2017</t>
    </r>
    <r>
      <rPr>
        <sz val="12"/>
        <rFont val="宋体"/>
        <family val="3"/>
        <charset val="134"/>
      </rPr>
      <t>年执行数</t>
    </r>
  </si>
  <si>
    <r>
      <t>2017</t>
    </r>
    <r>
      <rPr>
        <sz val="12"/>
        <rFont val="宋体"/>
        <family val="3"/>
        <charset val="134"/>
      </rPr>
      <t>年决算数</t>
    </r>
  </si>
  <si>
    <t>单位：万元</t>
    <phoneticPr fontId="1" type="noConversion"/>
  </si>
  <si>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目</t>
    </r>
  </si>
  <si>
    <r>
      <t>2017</t>
    </r>
    <r>
      <rPr>
        <sz val="12"/>
        <rFont val="宋体"/>
        <family val="3"/>
        <charset val="134"/>
      </rPr>
      <t>年预算数</t>
    </r>
  </si>
  <si>
    <r>
      <t>2017</t>
    </r>
    <r>
      <rPr>
        <sz val="12"/>
        <rFont val="宋体"/>
        <family val="3"/>
        <charset val="134"/>
      </rPr>
      <t>年预算调整数</t>
    </r>
  </si>
  <si>
    <r>
      <t>2017</t>
    </r>
    <r>
      <rPr>
        <sz val="12"/>
        <rFont val="宋体"/>
        <family val="3"/>
        <charset val="134"/>
      </rPr>
      <t>年执行数</t>
    </r>
  </si>
  <si>
    <r>
      <t>2017</t>
    </r>
    <r>
      <rPr>
        <sz val="12"/>
        <rFont val="宋体"/>
        <family val="3"/>
        <charset val="134"/>
      </rPr>
      <t>年决算数</t>
    </r>
  </si>
  <si>
    <t>与年初预算数的差额</t>
    <phoneticPr fontId="1" type="noConversion"/>
  </si>
  <si>
    <t>收入总计</t>
    <phoneticPr fontId="1" type="noConversion"/>
  </si>
  <si>
    <t>支出总计</t>
    <phoneticPr fontId="1" type="noConversion"/>
  </si>
  <si>
    <t>单位：万元</t>
    <phoneticPr fontId="1" type="noConversion"/>
  </si>
  <si>
    <t>收入总计</t>
    <phoneticPr fontId="1" type="noConversion"/>
  </si>
  <si>
    <t>一般公共预算支出</t>
    <phoneticPr fontId="1" type="noConversion"/>
  </si>
  <si>
    <t>政府性基金支出</t>
    <phoneticPr fontId="1" type="noConversion"/>
  </si>
  <si>
    <t>转移性支出</t>
    <phoneticPr fontId="1" type="noConversion"/>
  </si>
  <si>
    <t xml:space="preserve"> 债务转贷支出</t>
    <phoneticPr fontId="1" type="noConversion"/>
  </si>
  <si>
    <t xml:space="preserve">   地方政府一般债券转贷支出</t>
    <phoneticPr fontId="1" type="noConversion"/>
  </si>
  <si>
    <t xml:space="preserve">   地方政府向国际组织借款转贷支出</t>
    <phoneticPr fontId="1" type="noConversion"/>
  </si>
  <si>
    <t xml:space="preserve"> 地方政府一般债券还本支出</t>
    <phoneticPr fontId="1" type="noConversion"/>
  </si>
  <si>
    <t xml:space="preserve"> 补助下级支出</t>
    <phoneticPr fontId="1" type="noConversion"/>
  </si>
  <si>
    <t xml:space="preserve"> 上解上级支出</t>
    <phoneticPr fontId="1" type="noConversion"/>
  </si>
  <si>
    <t xml:space="preserve"> 援助其他地区支出</t>
    <phoneticPr fontId="1" type="noConversion"/>
  </si>
  <si>
    <t>政府性基金收入</t>
    <phoneticPr fontId="1" type="noConversion"/>
  </si>
  <si>
    <t>转移性收入</t>
    <phoneticPr fontId="1" type="noConversion"/>
  </si>
  <si>
    <t>转移性支出</t>
    <phoneticPr fontId="1" type="noConversion"/>
  </si>
  <si>
    <t xml:space="preserve">  上级补助收入</t>
    <phoneticPr fontId="1" type="noConversion"/>
  </si>
  <si>
    <t xml:space="preserve">  下级上解收入</t>
    <phoneticPr fontId="1" type="noConversion"/>
  </si>
  <si>
    <t>上年结余</t>
    <phoneticPr fontId="1" type="noConversion"/>
  </si>
  <si>
    <t xml:space="preserve"> 专项债券转贷收入</t>
    <phoneticPr fontId="1" type="noConversion"/>
  </si>
  <si>
    <t xml:space="preserve">  补助下级支出</t>
    <phoneticPr fontId="1" type="noConversion"/>
  </si>
  <si>
    <t xml:space="preserve">  上解上级支出</t>
    <phoneticPr fontId="1" type="noConversion"/>
  </si>
  <si>
    <t xml:space="preserve"> 专项债务还本支出</t>
    <phoneticPr fontId="1" type="noConversion"/>
  </si>
  <si>
    <t xml:space="preserve"> 调出资金</t>
    <phoneticPr fontId="1" type="noConversion"/>
  </si>
  <si>
    <t>一般公共预算收入</t>
    <phoneticPr fontId="1" type="noConversion"/>
  </si>
  <si>
    <t>转移性收入</t>
    <phoneticPr fontId="1" type="noConversion"/>
  </si>
  <si>
    <t xml:space="preserve"> 一般债券转贷收入</t>
    <phoneticPr fontId="1" type="noConversion"/>
  </si>
  <si>
    <t xml:space="preserve"> 调入预算稳定调节基金</t>
    <phoneticPr fontId="1" type="noConversion"/>
  </si>
  <si>
    <t xml:space="preserve"> 调入资金</t>
    <phoneticPr fontId="1" type="noConversion"/>
  </si>
  <si>
    <t xml:space="preserve"> 上级返还收入</t>
    <phoneticPr fontId="1" type="noConversion"/>
  </si>
  <si>
    <t xml:space="preserve"> 上级补助收入</t>
    <phoneticPr fontId="1" type="noConversion"/>
  </si>
  <si>
    <t xml:space="preserve"> 下级上解收入</t>
    <phoneticPr fontId="1" type="noConversion"/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</si>
  <si>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</si>
  <si>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（二）国防、公共安全支出</t>
    </r>
  </si>
  <si>
    <r>
      <rPr>
        <sz val="11"/>
        <rFont val="宋体"/>
        <family val="3"/>
        <charset val="134"/>
      </rPr>
      <t>（三）教育支出</t>
    </r>
  </si>
  <si>
    <r>
      <rPr>
        <sz val="11"/>
        <rFont val="宋体"/>
        <family val="3"/>
        <charset val="134"/>
      </rPr>
      <t>（四）科技、文化体育与传媒支出</t>
    </r>
  </si>
  <si>
    <r>
      <rPr>
        <sz val="11"/>
        <rFont val="宋体"/>
        <family val="3"/>
        <charset val="134"/>
      </rPr>
      <t>（五）社会保障和就业支出</t>
    </r>
  </si>
  <si>
    <r>
      <rPr>
        <sz val="11"/>
        <rFont val="宋体"/>
        <family val="3"/>
        <charset val="134"/>
      </rPr>
      <t>（七）节能环保、交通运输和城乡社区等支出</t>
    </r>
  </si>
  <si>
    <r>
      <rPr>
        <sz val="11"/>
        <rFont val="宋体"/>
        <family val="3"/>
        <charset val="134"/>
      </rPr>
      <t>（八）资源勘探信息、商业服务业、金融等支出</t>
    </r>
  </si>
  <si>
    <t>（九）援助其他地区支出</t>
  </si>
  <si>
    <r>
      <rPr>
        <sz val="11"/>
        <rFont val="宋体"/>
        <family val="3"/>
        <charset val="134"/>
      </rPr>
      <t>（十）其他支出</t>
    </r>
  </si>
  <si>
    <t>（十一）预备费</t>
    <phoneticPr fontId="1" type="noConversion"/>
  </si>
  <si>
    <t>2019年政府性基金支出调整变动表</t>
    <phoneticPr fontId="1" type="noConversion"/>
  </si>
  <si>
    <t>2019年一般公共预算收入调整变动表</t>
    <phoneticPr fontId="1" type="noConversion"/>
  </si>
  <si>
    <t>2019年一般公共预算支出调整变动表</t>
    <phoneticPr fontId="1" type="noConversion"/>
  </si>
  <si>
    <t>2019年一般公共预算支出分类调整变动表</t>
    <phoneticPr fontId="1" type="noConversion"/>
  </si>
  <si>
    <t>2019年政府性基金收入调整变动表</t>
    <phoneticPr fontId="1" type="noConversion"/>
  </si>
  <si>
    <r>
      <t>2019</t>
    </r>
    <r>
      <rPr>
        <sz val="12"/>
        <rFont val="宋体"/>
        <family val="3"/>
        <charset val="134"/>
      </rPr>
      <t>年预算数</t>
    </r>
    <phoneticPr fontId="1" type="noConversion"/>
  </si>
  <si>
    <r>
      <t>2019</t>
    </r>
    <r>
      <rPr>
        <sz val="12"/>
        <rFont val="宋体"/>
        <family val="3"/>
        <charset val="134"/>
      </rPr>
      <t>年预算调整数</t>
    </r>
    <phoneticPr fontId="1" type="noConversion"/>
  </si>
  <si>
    <t>（六）卫生健康支出</t>
    <phoneticPr fontId="1" type="noConversion"/>
  </si>
  <si>
    <t xml:space="preserve"> 非税收入</t>
    <phoneticPr fontId="1" type="noConversion"/>
  </si>
  <si>
    <t xml:space="preserve"> 税收收入</t>
    <phoneticPr fontId="1" type="noConversion"/>
  </si>
  <si>
    <t>附件1</t>
    <phoneticPr fontId="1" type="noConversion"/>
  </si>
  <si>
    <t>附件2</t>
    <phoneticPr fontId="1" type="noConversion"/>
  </si>
  <si>
    <t>附件3</t>
    <phoneticPr fontId="1" type="noConversion"/>
  </si>
  <si>
    <t>附件4</t>
    <phoneticPr fontId="1" type="noConversion"/>
  </si>
  <si>
    <t>附件5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</si>
</sst>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6"/>
      <color theme="1"/>
      <name val="方正黑体简体"/>
      <family val="4"/>
      <charset val="134"/>
    </font>
    <font>
      <sz val="22"/>
      <color theme="1"/>
      <name val="方正小标宋简体"/>
      <family val="4"/>
      <charset val="134"/>
    </font>
    <font>
      <sz val="11"/>
      <name val="Times New Roman"/>
      <family val="1"/>
    </font>
    <font>
      <sz val="10"/>
      <color indexed="81"/>
      <name val="Tahoma"/>
      <family val="2"/>
    </font>
    <font>
      <sz val="10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0"/>
      <color indexed="81"/>
      <name val="宋体"/>
      <family val="3"/>
      <charset val="134"/>
    </font>
    <font>
      <sz val="18"/>
      <color theme="1"/>
      <name val="方正黑体简体"/>
      <family val="4"/>
      <charset val="134"/>
    </font>
    <font>
      <sz val="24"/>
      <color theme="1"/>
      <name val="方正小标宋简体"/>
      <family val="4"/>
      <charset val="134"/>
    </font>
    <font>
      <sz val="17.5"/>
      <color theme="1"/>
      <name val="方正黑体简体"/>
      <family val="4"/>
      <charset val="134"/>
    </font>
    <font>
      <sz val="23.5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177" fontId="5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2" xfId="3" applyFont="1" applyBorder="1" applyAlignment="1">
      <alignment horizontal="center" vertical="center"/>
    </xf>
    <xf numFmtId="176" fontId="5" fillId="0" borderId="2" xfId="5" applyNumberFormat="1" applyFont="1" applyFill="1" applyBorder="1" applyAlignment="1">
      <alignment horizontal="center" vertical="center"/>
    </xf>
    <xf numFmtId="176" fontId="5" fillId="0" borderId="2" xfId="5" applyNumberFormat="1" applyFont="1" applyBorder="1" applyAlignment="1">
      <alignment horizontal="center" vertical="center" wrapText="1"/>
    </xf>
    <xf numFmtId="176" fontId="5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2" xfId="1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176" fontId="5" fillId="0" borderId="2" xfId="7" applyNumberFormat="1" applyFont="1" applyFill="1" applyBorder="1" applyAlignment="1">
      <alignment horizontal="center" vertical="center"/>
    </xf>
    <xf numFmtId="176" fontId="5" fillId="0" borderId="2" xfId="8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13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176" fontId="4" fillId="0" borderId="2" xfId="9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8" fillId="0" borderId="2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0">
    <cellStyle name="常规" xfId="0" builtinId="0"/>
    <cellStyle name="常规 12" xfId="9"/>
    <cellStyle name="常规 2" xfId="3"/>
    <cellStyle name="常规 3" xfId="1"/>
    <cellStyle name="常规 4" xfId="2"/>
    <cellStyle name="常规 5" xfId="5"/>
    <cellStyle name="常规 6" xfId="6"/>
    <cellStyle name="常规 7" xfId="7"/>
    <cellStyle name="常规 8" xfId="8"/>
    <cellStyle name="常规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10" workbookViewId="0"/>
  </sheetViews>
  <sheetFormatPr defaultRowHeight="14.4"/>
  <cols>
    <col min="1" max="1" width="31.21875" customWidth="1"/>
    <col min="2" max="5" width="0" hidden="1" customWidth="1"/>
    <col min="6" max="8" width="23" customWidth="1"/>
  </cols>
  <sheetData>
    <row r="1" spans="1:8" ht="22.8">
      <c r="A1" s="59" t="s">
        <v>65</v>
      </c>
    </row>
    <row r="2" spans="1:8" ht="20.399999999999999">
      <c r="A2" s="44"/>
    </row>
    <row r="3" spans="1:8" ht="29.4">
      <c r="A3" s="45"/>
      <c r="B3" s="45"/>
      <c r="C3" s="45"/>
      <c r="D3" s="45"/>
      <c r="E3" s="45"/>
      <c r="F3" s="45"/>
      <c r="G3" s="45"/>
      <c r="H3" s="45"/>
    </row>
    <row r="4" spans="1:8" ht="30" customHeight="1">
      <c r="A4" s="61" t="s">
        <v>56</v>
      </c>
      <c r="B4" s="61"/>
      <c r="C4" s="61"/>
      <c r="D4" s="61"/>
      <c r="E4" s="61"/>
      <c r="F4" s="61"/>
      <c r="G4" s="61"/>
      <c r="H4" s="61"/>
    </row>
    <row r="5" spans="1:8" ht="27" customHeight="1">
      <c r="H5" s="9" t="s">
        <v>5</v>
      </c>
    </row>
    <row r="6" spans="1:8" ht="63.6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60</v>
      </c>
      <c r="G6" s="2" t="s">
        <v>61</v>
      </c>
      <c r="H6" s="17" t="s">
        <v>11</v>
      </c>
    </row>
    <row r="7" spans="1:8" ht="33.75" customHeight="1">
      <c r="A7" s="36" t="s">
        <v>37</v>
      </c>
      <c r="B7" s="3">
        <v>617520</v>
      </c>
      <c r="C7" s="3">
        <v>655177</v>
      </c>
      <c r="D7" s="5">
        <v>641046</v>
      </c>
      <c r="E7" s="5">
        <v>634411</v>
      </c>
      <c r="F7" s="42">
        <v>858550</v>
      </c>
      <c r="G7" s="43">
        <v>858550</v>
      </c>
      <c r="H7" s="3">
        <f>G7-F7</f>
        <v>0</v>
      </c>
    </row>
    <row r="8" spans="1:8" ht="33.75" customHeight="1">
      <c r="A8" s="46" t="s">
        <v>64</v>
      </c>
      <c r="B8" s="3"/>
      <c r="C8" s="3"/>
      <c r="D8" s="5"/>
      <c r="E8" s="5"/>
      <c r="F8" s="4">
        <v>620600</v>
      </c>
      <c r="G8" s="4">
        <v>620600</v>
      </c>
      <c r="H8" s="4">
        <f t="shared" ref="H8:H9" si="0">G8-F8</f>
        <v>0</v>
      </c>
    </row>
    <row r="9" spans="1:8" ht="33.75" customHeight="1">
      <c r="A9" s="46" t="s">
        <v>63</v>
      </c>
      <c r="B9" s="3"/>
      <c r="C9" s="3"/>
      <c r="D9" s="5"/>
      <c r="E9" s="5"/>
      <c r="F9" s="4">
        <v>237950</v>
      </c>
      <c r="G9" s="4">
        <v>237950</v>
      </c>
      <c r="H9" s="4">
        <f t="shared" si="0"/>
        <v>0</v>
      </c>
    </row>
    <row r="10" spans="1:8" ht="33.75" customHeight="1">
      <c r="A10" s="36" t="s">
        <v>38</v>
      </c>
      <c r="B10" s="3"/>
      <c r="C10" s="3"/>
      <c r="D10" s="5"/>
      <c r="E10" s="5"/>
      <c r="F10" s="3">
        <f>SUM(F11:F13)</f>
        <v>72230</v>
      </c>
      <c r="G10" s="3">
        <f t="shared" ref="G10" si="1">SUM(G11:G13)</f>
        <v>107133</v>
      </c>
      <c r="H10" s="3">
        <f>G10-F10</f>
        <v>34903</v>
      </c>
    </row>
    <row r="11" spans="1:8" ht="33.75" customHeight="1">
      <c r="A11" s="46" t="s">
        <v>42</v>
      </c>
      <c r="B11" s="4">
        <v>70000</v>
      </c>
      <c r="C11" s="4">
        <v>70000</v>
      </c>
      <c r="D11" s="4">
        <v>72140</v>
      </c>
      <c r="E11" s="4">
        <v>58651</v>
      </c>
      <c r="F11" s="4">
        <v>39000</v>
      </c>
      <c r="G11" s="4">
        <v>39000</v>
      </c>
      <c r="H11" s="4">
        <f t="shared" ref="H11:H14" si="2">G11-F11</f>
        <v>0</v>
      </c>
    </row>
    <row r="12" spans="1:8" ht="33.75" customHeight="1">
      <c r="A12" s="46" t="s">
        <v>43</v>
      </c>
      <c r="B12" s="4">
        <v>30000</v>
      </c>
      <c r="C12" s="4">
        <v>70436</v>
      </c>
      <c r="D12" s="4">
        <v>68020</v>
      </c>
      <c r="E12" s="4">
        <v>68034</v>
      </c>
      <c r="F12" s="4">
        <v>33230</v>
      </c>
      <c r="G12" s="4">
        <v>68133</v>
      </c>
      <c r="H12" s="4">
        <f t="shared" si="2"/>
        <v>34903</v>
      </c>
    </row>
    <row r="13" spans="1:8" ht="33.75" customHeight="1">
      <c r="A13" s="46" t="s">
        <v>44</v>
      </c>
      <c r="B13" s="4"/>
      <c r="C13" s="4"/>
      <c r="D13" s="4"/>
      <c r="E13" s="4"/>
      <c r="F13" s="4"/>
      <c r="G13" s="4"/>
      <c r="H13" s="4"/>
    </row>
    <row r="14" spans="1:8" ht="33.75" customHeight="1">
      <c r="A14" s="36" t="s">
        <v>39</v>
      </c>
      <c r="B14" s="6"/>
      <c r="C14" s="5">
        <v>8300</v>
      </c>
      <c r="D14" s="5">
        <v>34300</v>
      </c>
      <c r="E14" s="5">
        <v>34300</v>
      </c>
      <c r="F14" s="5"/>
      <c r="G14" s="5">
        <v>30000</v>
      </c>
      <c r="H14" s="3">
        <f t="shared" si="2"/>
        <v>30000</v>
      </c>
    </row>
    <row r="15" spans="1:8" ht="33.75" customHeight="1">
      <c r="A15" s="36" t="s">
        <v>40</v>
      </c>
      <c r="B15" s="5">
        <v>50000</v>
      </c>
      <c r="C15" s="5">
        <v>120000</v>
      </c>
      <c r="D15" s="5">
        <v>120000</v>
      </c>
      <c r="E15" s="5">
        <v>120000</v>
      </c>
      <c r="F15" s="5">
        <v>188000</v>
      </c>
      <c r="G15" s="56">
        <v>188000</v>
      </c>
      <c r="H15" s="3">
        <f>G15-F15</f>
        <v>0</v>
      </c>
    </row>
    <row r="16" spans="1:8" ht="33.75" customHeight="1">
      <c r="A16" s="36" t="s">
        <v>41</v>
      </c>
      <c r="B16" s="6"/>
      <c r="C16" s="5"/>
      <c r="D16" s="5">
        <v>98884</v>
      </c>
      <c r="E16" s="5">
        <v>98884</v>
      </c>
      <c r="F16" s="5"/>
      <c r="G16" s="5"/>
      <c r="H16" s="4"/>
    </row>
    <row r="17" spans="1:8" ht="33.75" customHeight="1">
      <c r="A17" s="47" t="s">
        <v>31</v>
      </c>
      <c r="B17" s="6"/>
      <c r="C17" s="7"/>
      <c r="D17" s="8"/>
      <c r="E17" s="8"/>
      <c r="F17" s="7"/>
      <c r="G17" s="5">
        <v>12075</v>
      </c>
      <c r="H17" s="5">
        <f>G17-F17</f>
        <v>12075</v>
      </c>
    </row>
    <row r="18" spans="1:8" ht="33.75" customHeight="1">
      <c r="A18" s="10"/>
      <c r="B18" s="6"/>
      <c r="C18" s="7"/>
      <c r="D18" s="8"/>
      <c r="E18" s="8"/>
      <c r="F18" s="7"/>
      <c r="G18" s="7"/>
      <c r="H18" s="4"/>
    </row>
    <row r="19" spans="1:8" ht="33.75" customHeight="1">
      <c r="A19" s="10" t="s">
        <v>12</v>
      </c>
      <c r="B19" s="3">
        <v>667520</v>
      </c>
      <c r="C19" s="5">
        <v>798952</v>
      </c>
      <c r="D19" s="5">
        <v>909705</v>
      </c>
      <c r="E19" s="5">
        <v>903070</v>
      </c>
      <c r="F19" s="5">
        <f>F7+F10+F15</f>
        <v>1118780</v>
      </c>
      <c r="G19" s="5">
        <f>G7+G10+G17+G15+G14</f>
        <v>1195758</v>
      </c>
      <c r="H19" s="5">
        <f>H7+H10+H17+H15+H14</f>
        <v>76978</v>
      </c>
    </row>
  </sheetData>
  <mergeCells count="1">
    <mergeCell ref="A4:H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A9" sqref="A9"/>
    </sheetView>
  </sheetViews>
  <sheetFormatPr defaultRowHeight="14.4"/>
  <cols>
    <col min="1" max="1" width="40.6640625" customWidth="1"/>
    <col min="2" max="5" width="0" hidden="1" customWidth="1"/>
    <col min="6" max="6" width="22.44140625" customWidth="1"/>
    <col min="7" max="7" width="21.109375" customWidth="1"/>
    <col min="8" max="8" width="22" customWidth="1"/>
  </cols>
  <sheetData>
    <row r="1" spans="1:8" ht="22.2">
      <c r="A1" s="60" t="s">
        <v>66</v>
      </c>
    </row>
    <row r="2" spans="1:8" ht="20.399999999999999">
      <c r="A2" s="44"/>
    </row>
    <row r="3" spans="1:8" ht="37.5" customHeight="1">
      <c r="A3" s="62" t="s">
        <v>57</v>
      </c>
      <c r="B3" s="62"/>
      <c r="C3" s="62"/>
      <c r="D3" s="62"/>
      <c r="E3" s="62"/>
      <c r="F3" s="62"/>
      <c r="G3" s="62"/>
      <c r="H3" s="62"/>
    </row>
    <row r="4" spans="1:8" ht="22.5" customHeight="1">
      <c r="H4" s="9" t="s">
        <v>5</v>
      </c>
    </row>
    <row r="5" spans="1:8" ht="47.4">
      <c r="A5" s="11" t="s">
        <v>6</v>
      </c>
      <c r="B5" s="13" t="s">
        <v>7</v>
      </c>
      <c r="C5" s="13" t="s">
        <v>8</v>
      </c>
      <c r="D5" s="12" t="s">
        <v>9</v>
      </c>
      <c r="E5" s="12" t="s">
        <v>10</v>
      </c>
      <c r="F5" s="13" t="s">
        <v>60</v>
      </c>
      <c r="G5" s="13" t="s">
        <v>61</v>
      </c>
      <c r="H5" s="17" t="s">
        <v>11</v>
      </c>
    </row>
    <row r="6" spans="1:8" ht="30.75" customHeight="1">
      <c r="A6" s="37" t="s">
        <v>16</v>
      </c>
      <c r="B6" s="16">
        <v>667520</v>
      </c>
      <c r="C6" s="16">
        <v>797260</v>
      </c>
      <c r="D6" s="16">
        <v>758814</v>
      </c>
      <c r="E6" s="16">
        <v>758814</v>
      </c>
      <c r="F6" s="16">
        <v>786120</v>
      </c>
      <c r="G6" s="57">
        <v>809517</v>
      </c>
      <c r="H6" s="19">
        <f>G6-F6</f>
        <v>23397</v>
      </c>
    </row>
    <row r="7" spans="1:8" ht="30.75" customHeight="1">
      <c r="A7" s="37" t="s">
        <v>18</v>
      </c>
      <c r="B7" s="16"/>
      <c r="C7" s="16"/>
      <c r="D7" s="16"/>
      <c r="E7" s="16"/>
      <c r="F7" s="16">
        <f>F8+F9+F10+F11+F14</f>
        <v>332660</v>
      </c>
      <c r="G7" s="16">
        <f>G8+G9+G10+G11+G14</f>
        <v>332660</v>
      </c>
      <c r="H7" s="19">
        <f t="shared" ref="H7:H9" si="0">G7-F7</f>
        <v>0</v>
      </c>
    </row>
    <row r="8" spans="1:8" ht="30.75" customHeight="1">
      <c r="A8" s="38" t="s">
        <v>23</v>
      </c>
      <c r="B8" s="16"/>
      <c r="C8" s="16"/>
      <c r="D8" s="16"/>
      <c r="E8" s="16"/>
      <c r="F8" s="16"/>
      <c r="G8" s="16"/>
      <c r="H8" s="19"/>
    </row>
    <row r="9" spans="1:8" ht="30.75" customHeight="1">
      <c r="A9" s="38" t="s">
        <v>24</v>
      </c>
      <c r="B9" s="16"/>
      <c r="C9" s="16"/>
      <c r="D9" s="16"/>
      <c r="E9" s="16"/>
      <c r="F9" s="16">
        <v>330700</v>
      </c>
      <c r="G9" s="16">
        <v>330700</v>
      </c>
      <c r="H9" s="19">
        <f t="shared" si="0"/>
        <v>0</v>
      </c>
    </row>
    <row r="10" spans="1:8" ht="30.75" customHeight="1">
      <c r="A10" s="38" t="s">
        <v>25</v>
      </c>
      <c r="B10" s="16"/>
      <c r="C10" s="16"/>
      <c r="D10" s="16"/>
      <c r="E10" s="16"/>
      <c r="F10" s="16"/>
      <c r="G10" s="16"/>
      <c r="H10" s="19"/>
    </row>
    <row r="11" spans="1:8" ht="30.75" customHeight="1">
      <c r="A11" s="38" t="s">
        <v>19</v>
      </c>
      <c r="B11" s="16"/>
      <c r="C11" s="16"/>
      <c r="D11" s="16"/>
      <c r="E11" s="16"/>
      <c r="F11" s="16"/>
      <c r="G11" s="16"/>
      <c r="H11" s="19"/>
    </row>
    <row r="12" spans="1:8" ht="30.75" customHeight="1">
      <c r="A12" s="38" t="s">
        <v>20</v>
      </c>
      <c r="B12" s="16"/>
      <c r="C12" s="16"/>
      <c r="D12" s="16"/>
      <c r="E12" s="16"/>
      <c r="F12" s="16"/>
      <c r="G12" s="16"/>
      <c r="H12" s="19"/>
    </row>
    <row r="13" spans="1:8" ht="30.75" customHeight="1">
      <c r="A13" s="38" t="s">
        <v>21</v>
      </c>
      <c r="B13" s="16"/>
      <c r="C13" s="16"/>
      <c r="D13" s="16"/>
      <c r="E13" s="16"/>
      <c r="F13" s="16"/>
      <c r="G13" s="16"/>
      <c r="H13" s="19"/>
    </row>
    <row r="14" spans="1:8" ht="30.75" customHeight="1">
      <c r="A14" s="38" t="s">
        <v>22</v>
      </c>
      <c r="B14" s="16"/>
      <c r="C14" s="16"/>
      <c r="D14" s="16"/>
      <c r="E14" s="16"/>
      <c r="F14" s="16">
        <v>1960</v>
      </c>
      <c r="G14" s="16">
        <v>1960</v>
      </c>
      <c r="H14" s="19">
        <f>G14-F14</f>
        <v>0</v>
      </c>
    </row>
    <row r="15" spans="1:8" ht="30.75" customHeight="1">
      <c r="A15" s="14"/>
      <c r="B15" s="18"/>
      <c r="C15" s="18"/>
      <c r="D15" s="18"/>
      <c r="E15" s="18"/>
      <c r="F15" s="15"/>
      <c r="G15" s="15"/>
      <c r="H15" s="19"/>
    </row>
    <row r="16" spans="1:8" ht="30.75" customHeight="1">
      <c r="A16" s="10" t="s">
        <v>13</v>
      </c>
      <c r="B16" s="3">
        <v>667520</v>
      </c>
      <c r="C16" s="5">
        <v>798952</v>
      </c>
      <c r="D16" s="5">
        <v>909705</v>
      </c>
      <c r="E16" s="5">
        <v>903070</v>
      </c>
      <c r="F16" s="5">
        <f>F6+F7</f>
        <v>1118780</v>
      </c>
      <c r="G16" s="5">
        <f t="shared" ref="G16" si="1">G6+G7</f>
        <v>1142177</v>
      </c>
      <c r="H16" s="5">
        <f>G16-F16</f>
        <v>23397</v>
      </c>
    </row>
  </sheetData>
  <mergeCells count="1">
    <mergeCell ref="A3:H3"/>
  </mergeCells>
  <phoneticPr fontId="1" type="noConversion"/>
  <printOptions horizontalCentered="1"/>
  <pageMargins left="0.51181102362204722" right="0.51181102362204722" top="1.3385826771653544" bottom="0.74803149606299213" header="0.31496062992125984" footer="0.31496062992125984"/>
  <pageSetup paperSize="9" scale="88" fitToHeight="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10" workbookViewId="0">
      <selection activeCell="A27" sqref="A27"/>
    </sheetView>
  </sheetViews>
  <sheetFormatPr defaultRowHeight="14.4"/>
  <cols>
    <col min="1" max="1" width="40.6640625" customWidth="1"/>
    <col min="2" max="5" width="0" hidden="1" customWidth="1"/>
    <col min="6" max="6" width="21" customWidth="1"/>
    <col min="7" max="7" width="19.44140625" customWidth="1"/>
    <col min="8" max="8" width="20.88671875" customWidth="1"/>
  </cols>
  <sheetData>
    <row r="1" spans="1:8" ht="33.75" customHeight="1">
      <c r="A1" s="59" t="s">
        <v>67</v>
      </c>
    </row>
    <row r="2" spans="1:8" ht="20.399999999999999">
      <c r="A2" s="44"/>
    </row>
    <row r="3" spans="1:8" ht="37.5" customHeight="1">
      <c r="A3" s="63" t="s">
        <v>58</v>
      </c>
      <c r="B3" s="63"/>
      <c r="C3" s="63"/>
      <c r="D3" s="63"/>
      <c r="E3" s="63"/>
      <c r="F3" s="63"/>
      <c r="G3" s="63"/>
      <c r="H3" s="63"/>
    </row>
    <row r="4" spans="1:8" ht="22.5" customHeight="1">
      <c r="H4" s="9" t="s">
        <v>5</v>
      </c>
    </row>
    <row r="5" spans="1:8" ht="47.4">
      <c r="A5" s="11" t="s">
        <v>0</v>
      </c>
      <c r="B5" s="13" t="s">
        <v>7</v>
      </c>
      <c r="C5" s="13" t="s">
        <v>8</v>
      </c>
      <c r="D5" s="12" t="s">
        <v>3</v>
      </c>
      <c r="E5" s="12" t="s">
        <v>4</v>
      </c>
      <c r="F5" s="13" t="s">
        <v>60</v>
      </c>
      <c r="G5" s="13" t="s">
        <v>61</v>
      </c>
      <c r="H5" s="17" t="s">
        <v>11</v>
      </c>
    </row>
    <row r="6" spans="1:8" ht="30.75" customHeight="1">
      <c r="A6" s="37" t="s">
        <v>16</v>
      </c>
      <c r="B6" s="16">
        <v>667520</v>
      </c>
      <c r="C6" s="16">
        <v>797260</v>
      </c>
      <c r="D6" s="16">
        <v>758814</v>
      </c>
      <c r="E6" s="16">
        <v>758814</v>
      </c>
      <c r="F6" s="16">
        <f>SUM(F7:F17)</f>
        <v>786120</v>
      </c>
      <c r="G6" s="16">
        <f t="shared" ref="G6:H6" si="0">SUM(G7:G17)</f>
        <v>809517.31695299991</v>
      </c>
      <c r="H6" s="16">
        <f t="shared" si="0"/>
        <v>23397.316952999998</v>
      </c>
    </row>
    <row r="7" spans="1:8" ht="30.75" customHeight="1">
      <c r="A7" s="49" t="s">
        <v>45</v>
      </c>
      <c r="B7" s="16"/>
      <c r="C7" s="16"/>
      <c r="D7" s="16"/>
      <c r="E7" s="16"/>
      <c r="F7" s="51">
        <v>94386</v>
      </c>
      <c r="G7" s="58">
        <f>94376.098</f>
        <v>94376.097999999998</v>
      </c>
      <c r="H7" s="19">
        <f t="shared" ref="H7:H17" si="1">G7-F7</f>
        <v>-9.9020000000018626</v>
      </c>
    </row>
    <row r="8" spans="1:8" ht="30.75" customHeight="1">
      <c r="A8" s="49" t="s">
        <v>46</v>
      </c>
      <c r="B8" s="16"/>
      <c r="C8" s="16"/>
      <c r="D8" s="16"/>
      <c r="E8" s="16"/>
      <c r="F8" s="51">
        <v>66599</v>
      </c>
      <c r="G8" s="58">
        <v>63254.67</v>
      </c>
      <c r="H8" s="19">
        <f t="shared" si="1"/>
        <v>-3344.3300000000017</v>
      </c>
    </row>
    <row r="9" spans="1:8" ht="30.75" customHeight="1">
      <c r="A9" s="49" t="s">
        <v>47</v>
      </c>
      <c r="B9" s="16"/>
      <c r="C9" s="16"/>
      <c r="D9" s="16"/>
      <c r="E9" s="16"/>
      <c r="F9" s="51">
        <v>115571</v>
      </c>
      <c r="G9" s="58">
        <v>120029.24559999999</v>
      </c>
      <c r="H9" s="19">
        <f t="shared" si="1"/>
        <v>4458.2455999999947</v>
      </c>
    </row>
    <row r="10" spans="1:8" ht="30.75" customHeight="1">
      <c r="A10" s="49" t="s">
        <v>48</v>
      </c>
      <c r="B10" s="16"/>
      <c r="C10" s="16"/>
      <c r="D10" s="16"/>
      <c r="E10" s="16"/>
      <c r="F10" s="51">
        <v>18772</v>
      </c>
      <c r="G10" s="58">
        <f>19367.41+352</f>
        <v>19719.41</v>
      </c>
      <c r="H10" s="19">
        <f t="shared" si="1"/>
        <v>947.40999999999985</v>
      </c>
    </row>
    <row r="11" spans="1:8" s="53" customFormat="1" ht="30.75" customHeight="1">
      <c r="A11" s="52" t="s">
        <v>49</v>
      </c>
      <c r="B11" s="16"/>
      <c r="C11" s="16"/>
      <c r="D11" s="16"/>
      <c r="E11" s="16"/>
      <c r="F11" s="51">
        <v>56714</v>
      </c>
      <c r="G11" s="58">
        <v>64322.012751000002</v>
      </c>
      <c r="H11" s="19">
        <f t="shared" si="1"/>
        <v>7608.012751000002</v>
      </c>
    </row>
    <row r="12" spans="1:8" s="53" customFormat="1" ht="30.75" customHeight="1">
      <c r="A12" s="54" t="s">
        <v>62</v>
      </c>
      <c r="B12" s="16"/>
      <c r="C12" s="16"/>
      <c r="D12" s="16"/>
      <c r="E12" s="16"/>
      <c r="F12" s="51">
        <v>24188</v>
      </c>
      <c r="G12" s="58">
        <f>34076.050602+100</f>
        <v>34176.050602000003</v>
      </c>
      <c r="H12" s="19">
        <f t="shared" si="1"/>
        <v>9988.050602000003</v>
      </c>
    </row>
    <row r="13" spans="1:8" s="53" customFormat="1" ht="30.75" customHeight="1">
      <c r="A13" s="55" t="s">
        <v>50</v>
      </c>
      <c r="B13" s="16"/>
      <c r="C13" s="16"/>
      <c r="D13" s="16"/>
      <c r="E13" s="16"/>
      <c r="F13" s="51">
        <v>329510</v>
      </c>
      <c r="G13" s="58">
        <f>325444</f>
        <v>325444</v>
      </c>
      <c r="H13" s="19">
        <f t="shared" si="1"/>
        <v>-4066</v>
      </c>
    </row>
    <row r="14" spans="1:8" s="53" customFormat="1" ht="30.75" customHeight="1">
      <c r="A14" s="52" t="s">
        <v>51</v>
      </c>
      <c r="B14" s="16"/>
      <c r="C14" s="16"/>
      <c r="D14" s="16"/>
      <c r="E14" s="16"/>
      <c r="F14" s="51">
        <v>52426</v>
      </c>
      <c r="G14" s="58">
        <f>67181.83-6350</f>
        <v>60831.83</v>
      </c>
      <c r="H14" s="19">
        <f t="shared" si="1"/>
        <v>8405.8300000000017</v>
      </c>
    </row>
    <row r="15" spans="1:8" ht="30.75" customHeight="1">
      <c r="A15" s="50" t="s">
        <v>52</v>
      </c>
      <c r="B15" s="18"/>
      <c r="C15" s="18"/>
      <c r="D15" s="18"/>
      <c r="E15" s="18"/>
      <c r="F15" s="51">
        <v>4371</v>
      </c>
      <c r="G15" s="58">
        <f>3451+230</f>
        <v>3681</v>
      </c>
      <c r="H15" s="19">
        <f t="shared" si="1"/>
        <v>-690</v>
      </c>
    </row>
    <row r="16" spans="1:8" ht="30.75" customHeight="1">
      <c r="A16" s="49" t="s">
        <v>53</v>
      </c>
      <c r="B16" s="3">
        <v>667520</v>
      </c>
      <c r="C16" s="5">
        <v>798952</v>
      </c>
      <c r="D16" s="5">
        <v>909705</v>
      </c>
      <c r="E16" s="5">
        <v>903070</v>
      </c>
      <c r="F16" s="51">
        <v>0</v>
      </c>
      <c r="G16" s="58">
        <v>100</v>
      </c>
      <c r="H16" s="19">
        <f t="shared" si="1"/>
        <v>100</v>
      </c>
    </row>
    <row r="17" spans="1:8" ht="30.75" customHeight="1">
      <c r="A17" s="50" t="s">
        <v>54</v>
      </c>
      <c r="B17" s="3">
        <v>667520</v>
      </c>
      <c r="C17" s="5">
        <v>798952</v>
      </c>
      <c r="D17" s="5">
        <v>909705</v>
      </c>
      <c r="E17" s="5">
        <v>903070</v>
      </c>
      <c r="F17" s="51">
        <v>23583</v>
      </c>
      <c r="G17" s="58">
        <v>23583</v>
      </c>
      <c r="H17" s="19">
        <f t="shared" si="1"/>
        <v>0</v>
      </c>
    </row>
  </sheetData>
  <mergeCells count="1">
    <mergeCell ref="A3:H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F11" sqref="F11"/>
    </sheetView>
  </sheetViews>
  <sheetFormatPr defaultRowHeight="14.4"/>
  <cols>
    <col min="1" max="1" width="28.33203125" customWidth="1"/>
    <col min="2" max="5" width="0" hidden="1" customWidth="1"/>
    <col min="6" max="6" width="18.6640625" customWidth="1"/>
    <col min="7" max="7" width="21.109375" customWidth="1"/>
    <col min="8" max="8" width="22.109375" customWidth="1"/>
  </cols>
  <sheetData>
    <row r="1" spans="1:8" ht="22.8">
      <c r="A1" s="59" t="s">
        <v>68</v>
      </c>
    </row>
    <row r="2" spans="1:8" ht="20.399999999999999">
      <c r="A2" s="44"/>
    </row>
    <row r="3" spans="1:8" ht="54" customHeight="1">
      <c r="A3" s="63" t="s">
        <v>59</v>
      </c>
      <c r="B3" s="63"/>
      <c r="C3" s="63"/>
      <c r="D3" s="63"/>
      <c r="E3" s="63"/>
      <c r="F3" s="63"/>
      <c r="G3" s="63"/>
      <c r="H3" s="63"/>
    </row>
    <row r="4" spans="1:8" ht="21.75" customHeight="1">
      <c r="H4" s="9" t="s">
        <v>14</v>
      </c>
    </row>
    <row r="5" spans="1:8" ht="24.75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60</v>
      </c>
      <c r="G5" s="2" t="s">
        <v>61</v>
      </c>
      <c r="H5" s="22" t="s">
        <v>11</v>
      </c>
    </row>
    <row r="6" spans="1:8" ht="30" customHeight="1">
      <c r="A6" s="48" t="s">
        <v>26</v>
      </c>
      <c r="B6" s="23">
        <v>221692</v>
      </c>
      <c r="C6" s="23">
        <v>314046</v>
      </c>
      <c r="D6" s="23">
        <v>336108</v>
      </c>
      <c r="E6" s="23">
        <v>336109</v>
      </c>
      <c r="F6" s="23">
        <v>114508</v>
      </c>
      <c r="G6" s="23">
        <v>99761</v>
      </c>
      <c r="H6" s="23">
        <f>G6-F6</f>
        <v>-14747</v>
      </c>
    </row>
    <row r="7" spans="1:8" ht="30" customHeight="1">
      <c r="A7" s="39" t="s">
        <v>27</v>
      </c>
      <c r="B7" s="23"/>
      <c r="C7" s="23"/>
      <c r="D7" s="23"/>
      <c r="E7" s="23"/>
      <c r="F7" s="23"/>
      <c r="G7" s="23">
        <v>21443</v>
      </c>
      <c r="H7" s="23">
        <f>G7-F7</f>
        <v>21443</v>
      </c>
    </row>
    <row r="8" spans="1:8" ht="30" customHeight="1">
      <c r="A8" s="39" t="s">
        <v>29</v>
      </c>
      <c r="B8" s="24"/>
      <c r="C8" s="22">
        <v>11743</v>
      </c>
      <c r="D8" s="22">
        <v>15857</v>
      </c>
      <c r="E8" s="22">
        <v>15858</v>
      </c>
      <c r="F8" s="22"/>
      <c r="G8" s="22">
        <v>21443</v>
      </c>
      <c r="H8" s="22">
        <f t="shared" ref="H8:H13" si="0">G8-F8</f>
        <v>21443</v>
      </c>
    </row>
    <row r="9" spans="1:8" ht="30" customHeight="1">
      <c r="A9" s="39" t="s">
        <v>30</v>
      </c>
      <c r="B9" s="24"/>
      <c r="C9" s="22"/>
      <c r="D9" s="22"/>
      <c r="E9" s="22"/>
      <c r="F9" s="22"/>
      <c r="G9" s="22"/>
      <c r="H9" s="22"/>
    </row>
    <row r="10" spans="1:8" ht="30" customHeight="1">
      <c r="A10" s="40" t="s">
        <v>32</v>
      </c>
      <c r="B10" s="21"/>
      <c r="C10" s="23">
        <v>12500</v>
      </c>
      <c r="D10" s="23">
        <v>91800</v>
      </c>
      <c r="E10" s="23">
        <v>91800</v>
      </c>
      <c r="F10" s="23"/>
      <c r="G10" s="23">
        <f>73700+22500</f>
        <v>96200</v>
      </c>
      <c r="H10" s="23">
        <f t="shared" si="0"/>
        <v>96200</v>
      </c>
    </row>
    <row r="11" spans="1:8" ht="30" customHeight="1">
      <c r="A11" s="40" t="s">
        <v>31</v>
      </c>
      <c r="B11" s="21"/>
      <c r="C11" s="23"/>
      <c r="D11" s="23"/>
      <c r="E11" s="23"/>
      <c r="F11" s="23"/>
      <c r="G11" s="23">
        <v>89474</v>
      </c>
      <c r="H11" s="23">
        <v>89474</v>
      </c>
    </row>
    <row r="12" spans="1:8" ht="30" customHeight="1">
      <c r="A12" s="20"/>
      <c r="B12" s="24"/>
      <c r="C12" s="23"/>
      <c r="D12" s="23"/>
      <c r="E12" s="23"/>
      <c r="F12" s="23"/>
      <c r="G12" s="23"/>
      <c r="H12" s="23"/>
    </row>
    <row r="13" spans="1:8" ht="30" customHeight="1">
      <c r="A13" s="26" t="s">
        <v>15</v>
      </c>
      <c r="B13" s="21">
        <v>221692</v>
      </c>
      <c r="C13" s="23">
        <v>440272</v>
      </c>
      <c r="D13" s="23">
        <v>541634</v>
      </c>
      <c r="E13" s="23">
        <v>541635</v>
      </c>
      <c r="F13" s="23">
        <v>114508</v>
      </c>
      <c r="G13" s="23">
        <f>G6+G7+G10+G11</f>
        <v>306878</v>
      </c>
      <c r="H13" s="23">
        <f t="shared" si="0"/>
        <v>192370</v>
      </c>
    </row>
  </sheetData>
  <mergeCells count="1">
    <mergeCell ref="A3:H3"/>
  </mergeCells>
  <phoneticPr fontId="1" type="noConversion"/>
  <pageMargins left="0.70866141732283472" right="0.70866141732283472" top="1.3385826771653544" bottom="0.74803149606299213" header="0.31496062992125984" footer="0.31496062992125984"/>
  <pageSetup paperSize="9" scale="98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opLeftCell="A10" workbookViewId="0">
      <selection activeCell="F10" sqref="F10"/>
    </sheetView>
  </sheetViews>
  <sheetFormatPr defaultRowHeight="14.4"/>
  <cols>
    <col min="1" max="1" width="25.109375" customWidth="1"/>
    <col min="2" max="4" width="0" hidden="1" customWidth="1"/>
    <col min="5" max="5" width="1" hidden="1" customWidth="1"/>
    <col min="6" max="6" width="20.33203125" customWidth="1"/>
    <col min="7" max="7" width="21.88671875" customWidth="1"/>
    <col min="8" max="8" width="23.33203125" customWidth="1"/>
  </cols>
  <sheetData>
    <row r="1" spans="1:8" ht="22.8">
      <c r="A1" s="59" t="s">
        <v>69</v>
      </c>
    </row>
    <row r="2" spans="1:8" ht="20.399999999999999">
      <c r="A2" s="44"/>
    </row>
    <row r="3" spans="1:8" ht="54" customHeight="1">
      <c r="A3" s="63" t="s">
        <v>55</v>
      </c>
      <c r="B3" s="63"/>
      <c r="C3" s="63"/>
      <c r="D3" s="63"/>
      <c r="E3" s="63"/>
      <c r="F3" s="63"/>
      <c r="G3" s="63"/>
      <c r="H3" s="63"/>
    </row>
    <row r="4" spans="1:8" ht="21.75" customHeight="1">
      <c r="H4" s="9" t="s">
        <v>14</v>
      </c>
    </row>
    <row r="5" spans="1:8" ht="43.5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60</v>
      </c>
      <c r="G5" s="2" t="s">
        <v>61</v>
      </c>
      <c r="H5" s="22" t="s">
        <v>11</v>
      </c>
    </row>
    <row r="6" spans="1:8" ht="29.25" customHeight="1">
      <c r="A6" s="41" t="s">
        <v>17</v>
      </c>
      <c r="B6" s="27">
        <v>221692</v>
      </c>
      <c r="C6" s="27">
        <v>327879</v>
      </c>
      <c r="D6" s="27">
        <v>254941</v>
      </c>
      <c r="E6" s="27">
        <v>254941</v>
      </c>
      <c r="F6" s="27">
        <v>87408</v>
      </c>
      <c r="G6" s="27">
        <v>229205</v>
      </c>
      <c r="H6" s="27">
        <f>G6-F6</f>
        <v>141797</v>
      </c>
    </row>
    <row r="7" spans="1:8" ht="29.25" customHeight="1">
      <c r="A7" s="31" t="s">
        <v>28</v>
      </c>
      <c r="B7" s="27"/>
      <c r="C7" s="27"/>
      <c r="D7" s="27"/>
      <c r="E7" s="27"/>
      <c r="F7" s="27"/>
      <c r="G7" s="27"/>
      <c r="H7" s="27"/>
    </row>
    <row r="8" spans="1:8" ht="29.25" customHeight="1">
      <c r="A8" s="31" t="s">
        <v>33</v>
      </c>
      <c r="B8" s="27"/>
      <c r="C8" s="27"/>
      <c r="D8" s="27"/>
      <c r="E8" s="27"/>
      <c r="F8" s="27"/>
      <c r="G8" s="27"/>
      <c r="H8" s="27"/>
    </row>
    <row r="9" spans="1:8" ht="29.25" customHeight="1">
      <c r="A9" s="31" t="s">
        <v>34</v>
      </c>
      <c r="B9" s="27"/>
      <c r="C9" s="27"/>
      <c r="D9" s="27"/>
      <c r="E9" s="27"/>
      <c r="F9" s="27"/>
      <c r="G9" s="32"/>
      <c r="H9" s="32"/>
    </row>
    <row r="10" spans="1:8" ht="29.25" customHeight="1">
      <c r="A10" s="41" t="s">
        <v>35</v>
      </c>
      <c r="B10" s="27"/>
      <c r="C10" s="27"/>
      <c r="D10" s="27">
        <v>79300</v>
      </c>
      <c r="E10" s="27">
        <v>79300</v>
      </c>
      <c r="F10" s="27">
        <v>27100</v>
      </c>
      <c r="G10" s="27">
        <v>27100</v>
      </c>
      <c r="H10" s="27">
        <f t="shared" ref="H10" si="0">G10-F10</f>
        <v>0</v>
      </c>
    </row>
    <row r="11" spans="1:8" ht="29.25" customHeight="1">
      <c r="A11" s="41" t="s">
        <v>36</v>
      </c>
      <c r="B11" s="27"/>
      <c r="C11" s="27"/>
      <c r="D11" s="27">
        <v>98884</v>
      </c>
      <c r="E11" s="27">
        <v>98884</v>
      </c>
      <c r="F11" s="27"/>
      <c r="G11" s="27"/>
      <c r="H11" s="27"/>
    </row>
    <row r="12" spans="1:8" ht="29.25" customHeight="1">
      <c r="A12" s="30"/>
      <c r="B12" s="28"/>
      <c r="C12" s="29"/>
      <c r="D12" s="29"/>
      <c r="E12" s="29"/>
      <c r="F12" s="29"/>
      <c r="G12" s="29"/>
      <c r="H12" s="25"/>
    </row>
    <row r="13" spans="1:8" s="35" customFormat="1" ht="29.25" customHeight="1">
      <c r="A13" s="10" t="s">
        <v>13</v>
      </c>
      <c r="B13" s="33"/>
      <c r="C13" s="34"/>
      <c r="D13" s="34"/>
      <c r="E13" s="34"/>
      <c r="F13" s="27">
        <f>F6+F10</f>
        <v>114508</v>
      </c>
      <c r="G13" s="27">
        <f>G6+G10</f>
        <v>256305</v>
      </c>
      <c r="H13" s="27">
        <f>G13-F13</f>
        <v>141797</v>
      </c>
    </row>
  </sheetData>
  <mergeCells count="1">
    <mergeCell ref="A3:H3"/>
  </mergeCells>
  <phoneticPr fontId="1" type="noConversion"/>
  <printOptions horizontalCentered="1"/>
  <pageMargins left="0.70866141732283472" right="0.70866141732283472" top="1.3385826771653544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一般公共预算收入</vt:lpstr>
      <vt:lpstr>一般公共预算支出</vt:lpstr>
      <vt:lpstr>一般公共预算分类调整表</vt:lpstr>
      <vt:lpstr>基金收入</vt:lpstr>
      <vt:lpstr>基金支出</vt:lpstr>
      <vt:lpstr>基金收入!Print_Area</vt:lpstr>
      <vt:lpstr>基金支出!Print_Area</vt:lpstr>
      <vt:lpstr>一般公共预算分类调整表!Print_Area</vt:lpstr>
      <vt:lpstr>一般公共预算收入!Print_Area</vt:lpstr>
      <vt:lpstr>一般公共预算支出!Print_Area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2020-01-09T02:39:40Z</dcterms:modified>
</cp:coreProperties>
</file>